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<sst xmlns="http://schemas.openxmlformats.org/spreadsheetml/2006/main" count="62" uniqueCount="38">
  <si>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50MHz</t>
  </si>
  <si>
    <t>300MHz</t>
  </si>
  <si>
    <t>HF 75-7-G</t>
  </si>
  <si>
    <t>m</t>
  </si>
  <si>
    <t>CATV 3.8 / 17.3</t>
  </si>
  <si>
    <t>Osztó SP-2</t>
  </si>
  <si>
    <t>db</t>
  </si>
  <si>
    <t>Osztó SP-4</t>
  </si>
  <si>
    <t>Leágazó ELE 4 x 19dB átmenő</t>
  </si>
  <si>
    <t>Leágazó ELE 4 x 15dB átmenő</t>
  </si>
  <si>
    <t>Leágazó ELE 4 x 11dB átmenő</t>
  </si>
  <si>
    <t>Leágazó ELE 4 x 19dB kicsatolási</t>
  </si>
  <si>
    <t>Leágazó ELE 4 x 15dB kicsatolási</t>
  </si>
  <si>
    <t>Leágazó ELE 4 x 11dB kicsatolási</t>
  </si>
  <si>
    <t>Leágazó ELE 1 x 7dB kicsatolási</t>
  </si>
  <si>
    <t>Konnektor AS-10D átmenő</t>
  </si>
  <si>
    <t>Konnektor AS-15D átmenő</t>
  </si>
  <si>
    <t>Konnektor AS-20D átmenő</t>
  </si>
  <si>
    <t>Konnektor AS-4D kicsatolási</t>
  </si>
  <si>
    <t>Konnektor AS-10D kicsatolási</t>
  </si>
  <si>
    <t>Konnektor AS-15D kicsatolási</t>
  </si>
  <si>
    <t>Konnektor AS-20D kicsatolási</t>
  </si>
  <si>
    <t>Csillapítás összesen :</t>
  </si>
  <si>
    <t>Erősítő beállítandó kimeneti szintje ( dBuV )</t>
  </si>
  <si>
    <t>Szint a rendszer végén ( dBuV )</t>
  </si>
  <si>
    <t>Csillapítás számítása</t>
  </si>
  <si>
    <t>450MHz</t>
  </si>
  <si>
    <t>600MHz</t>
  </si>
  <si>
    <t>860MHz</t>
  </si>
  <si>
    <t>QR 540</t>
  </si>
  <si>
    <t>RG 11 F 1160</t>
  </si>
  <si>
    <t>RG 6 F 660</t>
  </si>
  <si>
    <t>HF 75-5-C</t>
  </si>
  <si>
    <t>CATV 1.1/7.3</t>
  </si>
  <si>
    <t>CATV 1.6/7.3</t>
  </si>
  <si>
    <t>CATV 2.0/9.3</t>
  </si>
  <si>
    <t>RG 6U ( RG 59 )</t>
  </si>
  <si>
    <t>A sárga színnel jelölt helyekre kell az adatokat beírni.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</si>
</sst>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"/>
    <numFmt numFmtId="166" formatCode="0.000"/>
  </numFmts>
  <fonts count="1">
    <font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" fontId="0" fillId="0" borderId="0" xfId="0" applyNumberFormat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150" zoomScaleNormal="15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875" style="1" customWidth="1"/>
    <col min="3" max="3" width="3.25390625" style="8" customWidth="1"/>
  </cols>
  <sheetData>
    <row r="1" spans="1:8" ht="12.75">
      <c r="A1" s="2" t="s">
        <v>25</v>
      </c>
      <c r="B1" s="3"/>
      <c r="C1" s="6"/>
      <c r="D1" s="3" t="s">
        <v>0</v>
      </c>
      <c r="E1" s="3" t="s">
        <v>1</v>
      </c>
      <c r="F1" s="3" t="s">
        <v>26</v>
      </c>
      <c r="G1" s="3" t="s">
        <v>27</v>
      </c>
      <c r="H1" s="3" t="s">
        <v>28</v>
      </c>
    </row>
    <row r="2" spans="1:8" ht="12.75">
      <c r="A2" s="4" t="s">
        <v>32</v>
      </c>
      <c r="B2" s="11">
        <v>0</v>
      </c>
      <c r="C2" s="7" t="s">
        <v>3</v>
      </c>
      <c r="D2" s="10">
        <f>B2*0.055</f>
        <v>0</v>
      </c>
      <c r="E2" s="10">
        <f>B2*0.125</f>
        <v>0</v>
      </c>
      <c r="F2" s="5">
        <f>B2*0.16</f>
        <v>0</v>
      </c>
      <c r="G2" s="5">
        <f>B2*0.2</f>
        <v>0</v>
      </c>
      <c r="H2" s="5">
        <f>B2*0.27</f>
        <v>0</v>
      </c>
    </row>
    <row r="3" spans="1:8" ht="12.75">
      <c r="A3" t="s">
        <v>2</v>
      </c>
      <c r="B3" s="12">
        <v>0</v>
      </c>
      <c r="C3" s="8" t="s">
        <v>3</v>
      </c>
      <c r="D3">
        <f>B3*0.04</f>
        <v>0</v>
      </c>
      <c r="E3">
        <f>B3*0.09</f>
        <v>0</v>
      </c>
      <c r="F3">
        <f>B3*0.115</f>
        <v>0</v>
      </c>
      <c r="G3">
        <f>B3*0.14</f>
        <v>0</v>
      </c>
      <c r="H3">
        <f>B3*0.19</f>
        <v>0</v>
      </c>
    </row>
    <row r="4" spans="1:8" ht="12.75">
      <c r="A4" t="s">
        <v>33</v>
      </c>
      <c r="B4" s="12">
        <v>0</v>
      </c>
      <c r="C4" s="8" t="s">
        <v>3</v>
      </c>
      <c r="D4">
        <f>B4*0.04</f>
        <v>0</v>
      </c>
      <c r="E4">
        <f>B4*0.094</f>
        <v>0</v>
      </c>
      <c r="F4">
        <f>B4*0.122</f>
        <v>0</v>
      </c>
      <c r="G4">
        <f>B4*0.143</f>
        <v>0</v>
      </c>
      <c r="H4">
        <f>B4*0.176</f>
        <v>0</v>
      </c>
    </row>
    <row r="5" spans="1:8" ht="12.75">
      <c r="A5" t="s">
        <v>34</v>
      </c>
      <c r="B5" s="12">
        <v>0</v>
      </c>
      <c r="C5" s="8" t="s">
        <v>3</v>
      </c>
      <c r="D5">
        <f>B5*0.031</f>
        <v>0</v>
      </c>
      <c r="E5">
        <f>B5*0.078</f>
        <v>0</v>
      </c>
      <c r="F5">
        <f>B5*0.1</f>
        <v>0</v>
      </c>
      <c r="G5">
        <f>B5*0.115</f>
        <v>0</v>
      </c>
      <c r="H5">
        <f>B5*0.141</f>
        <v>0</v>
      </c>
    </row>
    <row r="6" spans="1:8" ht="12.75">
      <c r="A6" t="s">
        <v>35</v>
      </c>
      <c r="B6" s="12">
        <v>0</v>
      </c>
      <c r="C6" s="8" t="s">
        <v>3</v>
      </c>
      <c r="D6">
        <f>B6*0.024</f>
        <v>0</v>
      </c>
      <c r="E6">
        <f>B6*0.06</f>
        <v>0</v>
      </c>
      <c r="F6">
        <f>B6*0.081</f>
        <v>0</v>
      </c>
      <c r="G6">
        <f>B6*0.097</f>
        <v>0</v>
      </c>
      <c r="H6">
        <f>B6*0.122</f>
        <v>0</v>
      </c>
    </row>
    <row r="7" spans="1:8" ht="12.75">
      <c r="A7" t="s">
        <v>4</v>
      </c>
      <c r="B7" s="12">
        <v>0</v>
      </c>
      <c r="C7" s="8" t="s">
        <v>3</v>
      </c>
      <c r="D7">
        <f>B7*0.013</f>
        <v>0</v>
      </c>
      <c r="E7">
        <f>B7*0.035</f>
        <v>0</v>
      </c>
      <c r="F7">
        <f>B7*0.045</f>
        <v>0</v>
      </c>
      <c r="G7">
        <f>B7*0.055</f>
        <v>0</v>
      </c>
      <c r="H7">
        <f>B7*0.07</f>
        <v>0</v>
      </c>
    </row>
    <row r="8" spans="1:8" ht="12.75">
      <c r="A8" t="s">
        <v>36</v>
      </c>
      <c r="B8" s="12">
        <v>100</v>
      </c>
      <c r="C8" s="8" t="s">
        <v>3</v>
      </c>
      <c r="D8" s="9">
        <f>B8*0.059</f>
        <v>5.8999999999999995</v>
      </c>
      <c r="E8" s="9">
        <f>B8*0.14</f>
        <v>14.000000000000002</v>
      </c>
      <c r="F8" s="9">
        <f>B8*0.174</f>
        <v>17.4</v>
      </c>
      <c r="G8" s="9">
        <f>B8*0.203</f>
        <v>20.3</v>
      </c>
      <c r="H8" s="9">
        <f>B8*0.246</f>
        <v>24.6</v>
      </c>
    </row>
    <row r="9" spans="1:8" ht="12.75">
      <c r="A9" t="s">
        <v>31</v>
      </c>
      <c r="B9" s="12">
        <v>0</v>
      </c>
      <c r="C9" s="8" t="s">
        <v>3</v>
      </c>
      <c r="D9" s="9">
        <f>B9*0.052</f>
        <v>0</v>
      </c>
      <c r="E9" s="9">
        <f>B9*0.116</f>
        <v>0</v>
      </c>
      <c r="F9" s="9">
        <f>B9*0.144</f>
        <v>0</v>
      </c>
      <c r="G9" s="9">
        <f>B9*0.167</f>
        <v>0</v>
      </c>
      <c r="H9" s="9">
        <f>B9*0.2</f>
        <v>0</v>
      </c>
    </row>
    <row r="10" spans="1:8" ht="12.75">
      <c r="A10" t="s">
        <v>30</v>
      </c>
      <c r="B10" s="12">
        <v>0</v>
      </c>
      <c r="C10" s="8" t="s">
        <v>3</v>
      </c>
      <c r="D10" s="9">
        <f>B10*0.031</f>
        <v>0</v>
      </c>
      <c r="E10" s="9">
        <f>B10*0.074</f>
        <v>0</v>
      </c>
      <c r="F10">
        <f>B10*0.09</f>
        <v>0</v>
      </c>
      <c r="G10" s="9">
        <f>B10*0.104</f>
        <v>0</v>
      </c>
      <c r="H10">
        <f>B10*0.13</f>
        <v>0</v>
      </c>
    </row>
    <row r="11" spans="1:8" ht="12.75">
      <c r="A11" t="s">
        <v>29</v>
      </c>
      <c r="B11" s="12">
        <v>0</v>
      </c>
      <c r="C11" s="8" t="s">
        <v>3</v>
      </c>
      <c r="D11" s="9">
        <f>B11*0.0154</f>
        <v>0</v>
      </c>
      <c r="E11" s="9">
        <f>B11*0.0371</f>
        <v>0</v>
      </c>
      <c r="F11" s="9">
        <f>B11*0.0459</f>
        <v>0</v>
      </c>
      <c r="G11" s="9">
        <f>B11*0.0538</f>
        <v>0</v>
      </c>
      <c r="H11" s="9">
        <f>B11*0.0656</f>
        <v>0</v>
      </c>
    </row>
    <row r="12" spans="1:8" ht="12.75">
      <c r="A12" t="s">
        <v>5</v>
      </c>
      <c r="B12" s="12">
        <v>0</v>
      </c>
      <c r="C12" s="8" t="s">
        <v>6</v>
      </c>
      <c r="D12">
        <f>B12*4</f>
        <v>0</v>
      </c>
      <c r="E12">
        <f>B12*4</f>
        <v>0</v>
      </c>
      <c r="F12">
        <f>B12*4.5</f>
        <v>0</v>
      </c>
      <c r="G12">
        <f>B12*4.5</f>
        <v>0</v>
      </c>
      <c r="H12">
        <f>B12*4.5</f>
        <v>0</v>
      </c>
    </row>
    <row r="13" spans="1:8" ht="12.75">
      <c r="A13" t="s">
        <v>7</v>
      </c>
      <c r="B13" s="12">
        <v>2</v>
      </c>
      <c r="C13" s="8" t="s">
        <v>6</v>
      </c>
      <c r="D13">
        <f>B13*8</f>
        <v>16</v>
      </c>
      <c r="E13">
        <f>B13*8</f>
        <v>16</v>
      </c>
      <c r="F13">
        <f>B13*9</f>
        <v>18</v>
      </c>
      <c r="G13">
        <f>B13*9</f>
        <v>18</v>
      </c>
      <c r="H13">
        <f>B13*9</f>
        <v>18</v>
      </c>
    </row>
    <row r="14" spans="1:8" ht="12.75">
      <c r="A14" t="s">
        <v>8</v>
      </c>
      <c r="B14" s="12">
        <v>0</v>
      </c>
      <c r="C14" s="8" t="s">
        <v>6</v>
      </c>
      <c r="D14">
        <f>B14*1</f>
        <v>0</v>
      </c>
      <c r="E14">
        <f>B14*1</f>
        <v>0</v>
      </c>
      <c r="F14">
        <f>B14*1.5</f>
        <v>0</v>
      </c>
      <c r="G14">
        <f>B14*2</f>
        <v>0</v>
      </c>
      <c r="H14">
        <f>B14*2</f>
        <v>0</v>
      </c>
    </row>
    <row r="15" spans="1:8" ht="12.75">
      <c r="A15" t="s">
        <v>9</v>
      </c>
      <c r="B15" s="12">
        <v>0</v>
      </c>
      <c r="C15" s="8" t="s">
        <v>6</v>
      </c>
      <c r="D15">
        <f>B15*2</f>
        <v>0</v>
      </c>
      <c r="E15">
        <f>B15*2</f>
        <v>0</v>
      </c>
      <c r="F15">
        <f>B15*2.5</f>
        <v>0</v>
      </c>
      <c r="G15">
        <f>B15*3</f>
        <v>0</v>
      </c>
      <c r="H15">
        <f>B15*3</f>
        <v>0</v>
      </c>
    </row>
    <row r="16" spans="1:8" ht="12.75">
      <c r="A16" t="s">
        <v>10</v>
      </c>
      <c r="B16" s="12">
        <v>0</v>
      </c>
      <c r="C16" s="8" t="s">
        <v>6</v>
      </c>
      <c r="D16">
        <f>B16*3</f>
        <v>0</v>
      </c>
      <c r="E16">
        <f>B16*3</f>
        <v>0</v>
      </c>
      <c r="F16">
        <f>B16*3.5</f>
        <v>0</v>
      </c>
      <c r="G16">
        <f>B16*4</f>
        <v>0</v>
      </c>
      <c r="H16">
        <f>B16*4</f>
        <v>0</v>
      </c>
    </row>
    <row r="17" spans="1:8" ht="12.75">
      <c r="A17" t="s">
        <v>11</v>
      </c>
      <c r="B17" s="12">
        <v>0</v>
      </c>
      <c r="C17" s="8" t="s">
        <v>6</v>
      </c>
      <c r="D17">
        <f>B17*19</f>
        <v>0</v>
      </c>
      <c r="E17">
        <f>B17*19</f>
        <v>0</v>
      </c>
      <c r="F17">
        <f>B17*19</f>
        <v>0</v>
      </c>
      <c r="G17">
        <f>B17*19</f>
        <v>0</v>
      </c>
      <c r="H17">
        <f>B17*19</f>
        <v>0</v>
      </c>
    </row>
    <row r="18" spans="1:8" ht="12.75">
      <c r="A18" t="s">
        <v>12</v>
      </c>
      <c r="B18" s="12">
        <v>0</v>
      </c>
      <c r="C18" s="8" t="s">
        <v>6</v>
      </c>
      <c r="D18">
        <f>B18*15</f>
        <v>0</v>
      </c>
      <c r="E18">
        <f>B18*15</f>
        <v>0</v>
      </c>
      <c r="F18">
        <f>B18*15</f>
        <v>0</v>
      </c>
      <c r="G18">
        <f>B18*15</f>
        <v>0</v>
      </c>
      <c r="H18">
        <f>B18*15</f>
        <v>0</v>
      </c>
    </row>
    <row r="19" spans="1:8" ht="12.75">
      <c r="A19" t="s">
        <v>13</v>
      </c>
      <c r="B19" s="12">
        <v>0</v>
      </c>
      <c r="C19" s="8" t="s">
        <v>6</v>
      </c>
      <c r="D19">
        <f>B19*11</f>
        <v>0</v>
      </c>
      <c r="E19">
        <f>B19*11</f>
        <v>0</v>
      </c>
      <c r="F19">
        <f>B19*11</f>
        <v>0</v>
      </c>
      <c r="G19">
        <f>B19*11</f>
        <v>0</v>
      </c>
      <c r="H19">
        <f>B19*11</f>
        <v>0</v>
      </c>
    </row>
    <row r="20" spans="1:8" ht="12.75">
      <c r="A20" t="s">
        <v>14</v>
      </c>
      <c r="B20" s="12">
        <v>0</v>
      </c>
      <c r="C20" s="8" t="s">
        <v>6</v>
      </c>
      <c r="D20">
        <f>B20*7</f>
        <v>0</v>
      </c>
      <c r="E20">
        <f>B20*7</f>
        <v>0</v>
      </c>
      <c r="F20">
        <f>B20*7</f>
        <v>0</v>
      </c>
      <c r="G20">
        <f>B20*7</f>
        <v>0</v>
      </c>
      <c r="H20">
        <f>B20*7</f>
        <v>0</v>
      </c>
    </row>
    <row r="21" spans="1:8" ht="12.75">
      <c r="A21" t="s">
        <v>15</v>
      </c>
      <c r="B21" s="12">
        <v>0</v>
      </c>
      <c r="C21" s="8" t="s">
        <v>6</v>
      </c>
      <c r="D21">
        <f>B21*2</f>
        <v>0</v>
      </c>
      <c r="E21">
        <f>B21*2</f>
        <v>0</v>
      </c>
      <c r="F21">
        <f>B21*2.5</f>
        <v>0</v>
      </c>
      <c r="G21">
        <f>B21*3</f>
        <v>0</v>
      </c>
      <c r="H21">
        <f>B21*3</f>
        <v>0</v>
      </c>
    </row>
    <row r="22" spans="1:8" ht="12.75">
      <c r="A22" t="s">
        <v>16</v>
      </c>
      <c r="B22" s="12">
        <v>0</v>
      </c>
      <c r="C22" s="8" t="s">
        <v>6</v>
      </c>
      <c r="D22">
        <f>B22*1.5</f>
        <v>0</v>
      </c>
      <c r="E22">
        <f>B22*1.5</f>
        <v>0</v>
      </c>
      <c r="F22">
        <f>B22*2</f>
        <v>0</v>
      </c>
      <c r="G22">
        <f>B22*2.5</f>
        <v>0</v>
      </c>
      <c r="H22">
        <f>B22*2.5</f>
        <v>0</v>
      </c>
    </row>
    <row r="23" spans="1:8" ht="12.75">
      <c r="A23" t="s">
        <v>17</v>
      </c>
      <c r="B23" s="12">
        <v>1</v>
      </c>
      <c r="C23" s="8" t="s">
        <v>6</v>
      </c>
      <c r="D23">
        <f>B23*1</f>
        <v>1</v>
      </c>
      <c r="E23">
        <f>B23*1</f>
        <v>1</v>
      </c>
      <c r="F23">
        <f>B23*1.5</f>
        <v>1.5</v>
      </c>
      <c r="G23">
        <f>B23*2</f>
        <v>2</v>
      </c>
      <c r="H23">
        <f>B23*2</f>
        <v>2</v>
      </c>
    </row>
    <row r="24" spans="1:8" ht="12.75">
      <c r="A24" t="s">
        <v>18</v>
      </c>
      <c r="B24" s="12">
        <v>0</v>
      </c>
      <c r="C24" s="8" t="s">
        <v>6</v>
      </c>
      <c r="D24">
        <f>B24*4</f>
        <v>0</v>
      </c>
      <c r="E24">
        <f>B24*4</f>
        <v>0</v>
      </c>
      <c r="F24">
        <f>B24*4</f>
        <v>0</v>
      </c>
      <c r="G24">
        <f>B24*4</f>
        <v>0</v>
      </c>
      <c r="H24">
        <f>B24*4</f>
        <v>0</v>
      </c>
    </row>
    <row r="25" spans="1:8" ht="12.75">
      <c r="A25" t="s">
        <v>19</v>
      </c>
      <c r="B25" s="12">
        <v>0</v>
      </c>
      <c r="C25" s="8" t="s">
        <v>6</v>
      </c>
      <c r="D25">
        <f>B25*10</f>
        <v>0</v>
      </c>
      <c r="E25">
        <f>B25*10</f>
        <v>0</v>
      </c>
      <c r="F25">
        <f>B25*10</f>
        <v>0</v>
      </c>
      <c r="G25">
        <f>B25*10</f>
        <v>0</v>
      </c>
      <c r="H25">
        <f>B25*10</f>
        <v>0</v>
      </c>
    </row>
    <row r="26" spans="1:8" ht="12.75">
      <c r="A26" t="s">
        <v>20</v>
      </c>
      <c r="B26" s="12">
        <v>0</v>
      </c>
      <c r="C26" s="8" t="s">
        <v>6</v>
      </c>
      <c r="D26">
        <f>B26*15</f>
        <v>0</v>
      </c>
      <c r="E26">
        <f>B26*15</f>
        <v>0</v>
      </c>
      <c r="F26">
        <f>B26*15</f>
        <v>0</v>
      </c>
      <c r="G26">
        <f>B26*15</f>
        <v>0</v>
      </c>
      <c r="H26">
        <f>B26*15</f>
        <v>0</v>
      </c>
    </row>
    <row r="27" spans="1:8" ht="12.75">
      <c r="A27" s="2" t="s">
        <v>21</v>
      </c>
      <c r="B27" s="13">
        <v>0</v>
      </c>
      <c r="C27" s="6" t="s">
        <v>6</v>
      </c>
      <c r="D27" s="2">
        <f>B27*20</f>
        <v>0</v>
      </c>
      <c r="E27" s="2">
        <f>B27*20</f>
        <v>0</v>
      </c>
      <c r="F27" s="2">
        <f>B27*20</f>
        <v>0</v>
      </c>
      <c r="G27" s="2">
        <f>B27*20</f>
        <v>0</v>
      </c>
      <c r="H27" s="2">
        <f>B27*20</f>
        <v>0</v>
      </c>
    </row>
    <row r="28" spans="1:8" ht="12.75">
      <c r="A28" t="s">
        <v>22</v>
      </c>
      <c r="D28" s="9">
        <f>D2+D3+D4+D5+D6+D7+D8+D9+D10+D11+D12+D13+D14+D15+D16+D17+D18+D19+D20+D21+D22+D23+D24+D25+D26+D27</f>
        <v>22.9</v>
      </c>
      <c r="E28" s="9">
        <f>SUM(E2:E27)</f>
        <v>31</v>
      </c>
      <c r="F28" s="9">
        <f>SUM(F2:F27)</f>
        <v>36.9</v>
      </c>
      <c r="G28" s="9">
        <f>SUM(G2:G27)</f>
        <v>40.3</v>
      </c>
      <c r="H28" s="9">
        <f>SUM(H2:H27)</f>
        <v>44.6</v>
      </c>
    </row>
    <row r="29" spans="1:8" ht="12.75">
      <c r="A29" s="2" t="s">
        <v>23</v>
      </c>
      <c r="B29" s="3"/>
      <c r="C29" s="6"/>
      <c r="D29" s="14">
        <v>90</v>
      </c>
      <c r="E29" s="14">
        <v>96</v>
      </c>
      <c r="F29" s="14">
        <v>100</v>
      </c>
      <c r="G29" s="14">
        <v>100</v>
      </c>
      <c r="H29" s="14">
        <v>100</v>
      </c>
    </row>
    <row r="30" spans="1:8" ht="12.75">
      <c r="A30" t="s">
        <v>24</v>
      </c>
      <c r="D30" s="9">
        <f>D29-D28</f>
        <v>67.1</v>
      </c>
      <c r="E30" s="9">
        <f>E29-E28</f>
        <v>65</v>
      </c>
      <c r="F30" s="9">
        <f>F29-F28</f>
        <v>63.1</v>
      </c>
      <c r="G30" s="9">
        <f>G29-G28</f>
        <v>59.7</v>
      </c>
      <c r="H30" s="9">
        <f>H29-H28</f>
        <v>55.4</v>
      </c>
    </row>
    <row r="32" spans="1:4" ht="12.75">
      <c r="A32" s="15" t="s">
        <v>37</v>
      </c>
      <c r="B32" s="12"/>
      <c r="C32" s="16"/>
      <c r="D32" s="15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Kummer Gyula.</dc:creator>
  <cp:keywords/>
  <dc:description/>
  <cp:lastModifiedBy>Kummer Gyula</cp:lastModifiedBy>
  <dcterms:created xsi:type="dcterms:W3CDTF">2000-06-21T15:17:01Z</dcterms:created>
  <dcterms:modified xsi:type="dcterms:W3CDTF">2014-02-22T10:55:54Z</dcterms:modified>
  <cp:category/>
  <cp:version/>
  <cp:contentType/>
  <cp:contentStatus/>
</cp:coreProperties>
</file>